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95" yWindow="-255" windowWidth="20730" windowHeight="11700"/>
  </bookViews>
  <sheets>
    <sheet name="на сайт" sheetId="25" r:id="rId1"/>
  </sheets>
  <externalReferences>
    <externalReference r:id="rId2"/>
    <externalReference r:id="rId3"/>
  </externalReferences>
  <definedNames>
    <definedName name="А1">#REF!</definedName>
    <definedName name="_xlnm.Print_Area" localSheetId="0">'на сайт'!$A$1:$Q$20</definedName>
    <definedName name="Чусовитина">#REF!</definedName>
  </definedNames>
  <calcPr calcId="125725"/>
</workbook>
</file>

<file path=xl/calcChain.xml><?xml version="1.0" encoding="utf-8"?>
<calcChain xmlns="http://schemas.openxmlformats.org/spreadsheetml/2006/main">
  <c r="L20" i="25"/>
  <c r="L18"/>
  <c r="L17"/>
  <c r="L16"/>
  <c r="I13"/>
  <c r="I12"/>
  <c r="I11"/>
  <c r="I10"/>
  <c r="I9"/>
  <c r="I8"/>
  <c r="I7"/>
  <c r="M19" l="1"/>
  <c r="L19" l="1"/>
</calcChain>
</file>

<file path=xl/sharedStrings.xml><?xml version="1.0" encoding="utf-8"?>
<sst xmlns="http://schemas.openxmlformats.org/spreadsheetml/2006/main" count="64" uniqueCount="41">
  <si>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</si>
  <si>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</si>
  <si>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</si>
  <si>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</si>
  <si>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</si>
  <si>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</si>
  <si>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</si>
  <si>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</si>
  <si>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</si>
  <si>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</si>
  <si>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</si>
  <si>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</si>
  <si>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</si>
  <si>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</si>
  <si>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</si>
  <si>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</si>
  <si>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</si>
  <si>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</si>
  <si>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</si>
  <si>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</si>
  <si>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статьи; 
</t>
  </si>
  <si>
    <t xml:space="preserve">Сумма закупок ВСЕГО  
</t>
  </si>
  <si>
    <t xml:space="preserve">Наименование 
</t>
  </si>
  <si>
    <t xml:space="preserve">Количество
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</si>
  <si>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</si>
  <si>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</si>
  <si>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</si>
  <si>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 xml:space="preserve"> </t>
  </si>
  <si>
    <t>Сумма
(тыс. руб.)</t>
  </si>
  <si>
    <t>Цена договора (тыс. руб.)</t>
  </si>
  <si>
    <t>НМЦ (тыс. руб.)</t>
  </si>
  <si>
    <t>да</t>
  </si>
  <si>
    <t>Реестр действующих договоров заключенных в период с 01.03.2021 по 31.03.2021</t>
  </si>
  <si>
    <t>Индивидуальный предприниматель Медведев Д.Н.</t>
  </si>
  <si>
    <t>Индивидуальный предприниматель Дереклеева К.Л.</t>
  </si>
  <si>
    <t>Индивидуальный предприниматель Абдуллаев Р.Г.</t>
  </si>
  <si>
    <t>Общество с ограниченной ответственностью СисТек-Автоматизация</t>
  </si>
  <si>
    <t>Общество с ограниченной ответственностью Айтуби</t>
  </si>
  <si>
    <t>Общество с ограниченной ответственностью Яндекс.Такси</t>
  </si>
  <si>
    <t>Общество с ограниченной ответственностью Тюменская фабрика бумажных изделий</t>
  </si>
  <si>
    <t>конкурс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</si>
</sst>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40;&#1074;&#1075;&#1091;&#1089;&#1090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57;&#1077;&#1085;&#1090;&#1103;&#1073;&#1088;&#1100;%20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1098903</v>
          </cell>
        </row>
        <row r="485">
          <cell r="P485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321878.09999999998</v>
          </cell>
        </row>
        <row r="485">
          <cell r="V48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0"/>
  <sheetViews>
    <sheetView tabSelected="1" zoomScaleNormal="100" zoomScaleSheetLayoutView="110" workbookViewId="0">
      <pane ySplit="6" topLeftCell="A7" activePane="bottomLeft" state="frozen"/>
      <selection pane="bottomLeft" activeCell="I16" sqref="I16"/>
    </sheetView>
  </sheetViews>
  <sheetFormatPr defaultColWidth="8.85546875" defaultRowHeight="12.75"/>
  <cols>
    <col min="1" max="1" width="4.140625" style="11" customWidth="1"/>
    <col min="2" max="2" width="3.28515625" style="11" customWidth="1"/>
    <col min="3" max="3" width="7.28515625" style="11" customWidth="1"/>
    <col min="4" max="5" width="11.7109375" style="11" customWidth="1"/>
    <col min="6" max="6" width="13.42578125" style="11" customWidth="1"/>
    <col min="7" max="7" width="9.7109375" style="11" customWidth="1"/>
    <col min="8" max="8" width="10.5703125" style="4" customWidth="1"/>
    <col min="9" max="9" width="10.85546875" style="4" customWidth="1"/>
    <col min="10" max="10" width="13.5703125" style="11" customWidth="1"/>
    <col min="11" max="11" width="42.140625" style="11" customWidth="1"/>
    <col min="12" max="12" width="13.28515625" style="11" customWidth="1"/>
    <col min="13" max="13" width="16.7109375" style="11" customWidth="1"/>
    <col min="14" max="16" width="8.85546875" style="11"/>
    <col min="17" max="17" width="16.5703125" style="11" customWidth="1"/>
    <col min="18" max="16384" width="8.85546875" style="11"/>
  </cols>
  <sheetData>
    <row r="1" spans="2:17" ht="31.9" customHeight="1">
      <c r="F1" s="23" t="s">
        <v>32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7">
      <c r="B2" s="27" t="s">
        <v>3</v>
      </c>
      <c r="C2" s="22" t="s">
        <v>4</v>
      </c>
      <c r="D2" s="22"/>
      <c r="E2" s="22"/>
      <c r="F2" s="22"/>
      <c r="G2" s="22" t="s">
        <v>5</v>
      </c>
      <c r="H2" s="22"/>
      <c r="I2" s="22"/>
      <c r="J2" s="22"/>
      <c r="K2" s="22"/>
      <c r="L2" s="22" t="s">
        <v>6</v>
      </c>
      <c r="M2" s="22" t="s">
        <v>7</v>
      </c>
      <c r="N2" s="22"/>
      <c r="O2" s="22"/>
      <c r="P2" s="22"/>
      <c r="Q2" s="22" t="s">
        <v>16</v>
      </c>
    </row>
    <row r="3" spans="2:17">
      <c r="B3" s="27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ht="28.15" customHeight="1">
      <c r="B4" s="27"/>
      <c r="C4" s="22" t="s">
        <v>8</v>
      </c>
      <c r="D4" s="22" t="s">
        <v>9</v>
      </c>
      <c r="E4" s="22" t="s">
        <v>30</v>
      </c>
      <c r="F4" s="22" t="s">
        <v>10</v>
      </c>
      <c r="G4" s="22" t="s">
        <v>2</v>
      </c>
      <c r="H4" s="24" t="s">
        <v>1</v>
      </c>
      <c r="I4" s="28" t="s">
        <v>29</v>
      </c>
      <c r="J4" s="22" t="s">
        <v>11</v>
      </c>
      <c r="K4" s="22" t="s">
        <v>12</v>
      </c>
      <c r="L4" s="22"/>
      <c r="M4" s="29" t="s">
        <v>17</v>
      </c>
      <c r="N4" s="22" t="s">
        <v>13</v>
      </c>
      <c r="O4" s="22" t="s">
        <v>14</v>
      </c>
      <c r="P4" s="22" t="s">
        <v>15</v>
      </c>
      <c r="Q4" s="22"/>
    </row>
    <row r="5" spans="2:17" ht="27" customHeight="1">
      <c r="B5" s="27"/>
      <c r="C5" s="22"/>
      <c r="D5" s="22"/>
      <c r="E5" s="22"/>
      <c r="F5" s="22"/>
      <c r="G5" s="22"/>
      <c r="H5" s="25"/>
      <c r="I5" s="28"/>
      <c r="J5" s="22"/>
      <c r="K5" s="22"/>
      <c r="L5" s="22"/>
      <c r="M5" s="30"/>
      <c r="N5" s="22"/>
      <c r="O5" s="22"/>
      <c r="P5" s="22"/>
      <c r="Q5" s="22"/>
    </row>
    <row r="6" spans="2:17" ht="25.9" customHeight="1">
      <c r="B6" s="27"/>
      <c r="C6" s="22"/>
      <c r="D6" s="22"/>
      <c r="E6" s="22"/>
      <c r="F6" s="22"/>
      <c r="G6" s="22"/>
      <c r="H6" s="26"/>
      <c r="I6" s="28"/>
      <c r="J6" s="22"/>
      <c r="K6" s="22"/>
      <c r="L6" s="22"/>
      <c r="M6" s="31"/>
      <c r="N6" s="22"/>
      <c r="O6" s="22"/>
      <c r="P6" s="22"/>
      <c r="Q6" s="22"/>
    </row>
    <row r="7" spans="2:17" ht="25.9" customHeight="1">
      <c r="B7" s="10">
        <v>1</v>
      </c>
      <c r="C7" s="33">
        <v>92</v>
      </c>
      <c r="D7" s="16"/>
      <c r="E7" s="7"/>
      <c r="F7" s="16" t="s">
        <v>18</v>
      </c>
      <c r="G7" s="6" t="s">
        <v>19</v>
      </c>
      <c r="H7" s="20" t="s">
        <v>31</v>
      </c>
      <c r="I7" s="18">
        <f>486000/1000</f>
        <v>486</v>
      </c>
      <c r="J7" s="5" t="s">
        <v>0</v>
      </c>
      <c r="K7" s="19" t="s">
        <v>33</v>
      </c>
      <c r="L7" s="9"/>
      <c r="M7" s="8"/>
      <c r="N7" s="9"/>
      <c r="O7" s="9"/>
      <c r="P7" s="9"/>
      <c r="Q7" s="9"/>
    </row>
    <row r="8" spans="2:17" ht="25.9" customHeight="1">
      <c r="B8" s="13">
        <v>2</v>
      </c>
      <c r="C8" s="32">
        <v>91</v>
      </c>
      <c r="D8" s="12"/>
      <c r="E8" s="12"/>
      <c r="F8" s="12" t="s">
        <v>18</v>
      </c>
      <c r="G8" s="6" t="s">
        <v>19</v>
      </c>
      <c r="H8" s="15" t="s">
        <v>31</v>
      </c>
      <c r="I8" s="17">
        <f>498670/1000</f>
        <v>498.67</v>
      </c>
      <c r="J8" s="5" t="s">
        <v>0</v>
      </c>
      <c r="K8" s="19" t="s">
        <v>34</v>
      </c>
      <c r="L8" s="12"/>
      <c r="M8" s="14"/>
      <c r="N8" s="12"/>
      <c r="O8" s="12"/>
      <c r="P8" s="12"/>
      <c r="Q8" s="12"/>
    </row>
    <row r="9" spans="2:17" ht="25.9" customHeight="1">
      <c r="B9" s="13">
        <v>3</v>
      </c>
      <c r="C9" s="32">
        <v>86</v>
      </c>
      <c r="D9" s="12"/>
      <c r="E9" s="12"/>
      <c r="F9" s="12" t="s">
        <v>18</v>
      </c>
      <c r="G9" s="6" t="s">
        <v>19</v>
      </c>
      <c r="H9" s="21" t="s">
        <v>31</v>
      </c>
      <c r="I9" s="17">
        <f>188685/1000</f>
        <v>188.685</v>
      </c>
      <c r="J9" s="5" t="s">
        <v>0</v>
      </c>
      <c r="K9" s="19" t="s">
        <v>35</v>
      </c>
      <c r="L9" s="12"/>
      <c r="M9" s="14"/>
      <c r="N9" s="12"/>
      <c r="O9" s="12"/>
      <c r="P9" s="12"/>
      <c r="Q9" s="12"/>
    </row>
    <row r="10" spans="2:17" ht="25.9" customHeight="1">
      <c r="B10" s="13">
        <v>4</v>
      </c>
      <c r="C10" s="32">
        <v>95</v>
      </c>
      <c r="D10" s="12"/>
      <c r="E10" s="12"/>
      <c r="F10" s="12" t="s">
        <v>18</v>
      </c>
      <c r="G10" s="6" t="s">
        <v>19</v>
      </c>
      <c r="H10" s="21" t="s">
        <v>31</v>
      </c>
      <c r="I10" s="17">
        <f>389180/1000</f>
        <v>389.18</v>
      </c>
      <c r="J10" s="5" t="s">
        <v>0</v>
      </c>
      <c r="K10" s="19" t="s">
        <v>36</v>
      </c>
      <c r="L10" s="12"/>
      <c r="M10" s="14"/>
      <c r="N10" s="12"/>
      <c r="O10" s="12"/>
      <c r="P10" s="12"/>
      <c r="Q10" s="12"/>
    </row>
    <row r="11" spans="2:17" ht="25.9" customHeight="1">
      <c r="B11" s="13">
        <v>5</v>
      </c>
      <c r="C11" s="32">
        <v>59</v>
      </c>
      <c r="D11" s="12"/>
      <c r="E11" s="12"/>
      <c r="F11" s="12" t="s">
        <v>18</v>
      </c>
      <c r="G11" s="6" t="s">
        <v>19</v>
      </c>
      <c r="H11" s="21" t="s">
        <v>31</v>
      </c>
      <c r="I11" s="17">
        <f>439920/1000</f>
        <v>439.92</v>
      </c>
      <c r="J11" s="5" t="s">
        <v>0</v>
      </c>
      <c r="K11" s="19" t="s">
        <v>37</v>
      </c>
      <c r="L11" s="12"/>
      <c r="M11" s="14"/>
      <c r="N11" s="12"/>
      <c r="O11" s="12"/>
      <c r="P11" s="12"/>
      <c r="Q11" s="12"/>
    </row>
    <row r="12" spans="2:17" ht="25.9" customHeight="1">
      <c r="B12" s="13">
        <v>6</v>
      </c>
      <c r="C12" s="32">
        <v>96</v>
      </c>
      <c r="D12" s="12"/>
      <c r="E12" s="12"/>
      <c r="F12" s="12" t="s">
        <v>18</v>
      </c>
      <c r="G12" s="6" t="s">
        <v>19</v>
      </c>
      <c r="H12" s="21" t="s">
        <v>31</v>
      </c>
      <c r="I12" s="17">
        <f>500000/1000</f>
        <v>500</v>
      </c>
      <c r="J12" s="5" t="s">
        <v>0</v>
      </c>
      <c r="K12" s="19" t="s">
        <v>38</v>
      </c>
      <c r="L12" s="12"/>
      <c r="M12" s="14"/>
      <c r="N12" s="12"/>
      <c r="O12" s="12"/>
      <c r="P12" s="12"/>
      <c r="Q12" s="12"/>
    </row>
    <row r="13" spans="2:17" ht="25.9" customHeight="1">
      <c r="B13" s="13">
        <v>7</v>
      </c>
      <c r="C13" s="32">
        <v>31</v>
      </c>
      <c r="D13" s="12"/>
      <c r="E13" s="12"/>
      <c r="F13" s="32" t="s">
        <v>40</v>
      </c>
      <c r="G13" s="6" t="s">
        <v>19</v>
      </c>
      <c r="H13" s="21" t="s">
        <v>31</v>
      </c>
      <c r="I13" s="17">
        <f>531981/1000</f>
        <v>531.98099999999999</v>
      </c>
      <c r="J13" s="5" t="s">
        <v>0</v>
      </c>
      <c r="K13" s="19" t="s">
        <v>39</v>
      </c>
      <c r="L13" s="12"/>
      <c r="M13" s="14"/>
      <c r="N13" s="12"/>
      <c r="O13" s="12"/>
      <c r="P13" s="12"/>
      <c r="Q13" s="12"/>
    </row>
    <row r="14" spans="2:17" ht="13.9" customHeight="1"/>
    <row r="15" spans="2:17" ht="30.75" customHeight="1">
      <c r="K15" s="3" t="s">
        <v>22</v>
      </c>
      <c r="L15" s="3" t="s">
        <v>28</v>
      </c>
      <c r="M15" s="3" t="s">
        <v>23</v>
      </c>
    </row>
    <row r="16" spans="2:17" ht="61.5" customHeight="1">
      <c r="I16" s="4" t="s">
        <v>27</v>
      </c>
      <c r="K16" s="2" t="s">
        <v>24</v>
      </c>
      <c r="L16" s="1">
        <f>3297687.34/1000</f>
        <v>3297.6873399999999</v>
      </c>
      <c r="M16" s="1">
        <v>23</v>
      </c>
    </row>
    <row r="17" spans="8:13" ht="18" customHeight="1">
      <c r="K17" s="2" t="s">
        <v>25</v>
      </c>
      <c r="L17" s="1">
        <f>2951826.46/1000</f>
        <v>2951.8264599999998</v>
      </c>
      <c r="M17" s="1">
        <v>37</v>
      </c>
    </row>
    <row r="18" spans="8:13" ht="30" customHeight="1">
      <c r="H18" s="11"/>
      <c r="I18" s="11"/>
      <c r="K18" s="2" t="s">
        <v>26</v>
      </c>
      <c r="L18" s="1">
        <f>3034436/1000</f>
        <v>3034.4360000000001</v>
      </c>
      <c r="M18" s="1">
        <v>7</v>
      </c>
    </row>
    <row r="19" spans="8:13" ht="97.9" customHeight="1">
      <c r="K19" s="2" t="s">
        <v>20</v>
      </c>
      <c r="L19" s="1">
        <f>'[1]2020'!$P$485</f>
        <v>0</v>
      </c>
      <c r="M19" s="1">
        <f>'[2]2020'!$V$485</f>
        <v>0</v>
      </c>
    </row>
    <row r="20" spans="8:13" ht="36.75" customHeight="1">
      <c r="K20" s="2" t="s">
        <v>21</v>
      </c>
      <c r="L20" s="1">
        <f>3483807.46/1000</f>
        <v>3483.80746</v>
      </c>
      <c r="M20" s="1">
        <v>38</v>
      </c>
    </row>
  </sheetData>
  <mergeCells count="20"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  <mergeCell ref="Q2:Q6"/>
    <mergeCell ref="F1:P1"/>
    <mergeCell ref="H4:H6"/>
    <mergeCell ref="O4:O6"/>
    <mergeCell ref="P4:P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2021-04-27T06:28:02Z</dcterms:modified>
</cp:coreProperties>
</file>